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17上下水道課\00上下水道課共有\経営比較分析\R1提出\"/>
    </mc:Choice>
  </mc:AlternateContent>
  <workbookProtection workbookAlgorithmName="SHA-512" workbookHashValue="HoWSGNdlGWCdHVxAlrPO67KpAkTNOL15Uilh7ltGcS6aYgN+WghL6Cfg9EAZaGjuH8wHqXvBqOouTrxsYGo7JA==" workbookSaltValue="DAby4ofNSSdE9kWsdDqMEQ==" workbookSpinCount="100000" lockStructure="1"/>
  <bookViews>
    <workbookView xWindow="0" yWindow="0" windowWidth="20490" windowHeight="768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<sst xmlns="http://schemas.openxmlformats.org/spreadsheetml/2006/main" count="262" uniqueCount="110">
  <si>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</si>
  <si>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</si>
  <si>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</si>
  <si>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</si>
  <si>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</si>
  <si>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</si>
  <si>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</si>
  <si>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</si>
  <si>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</si>
  <si>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</si>
  <si>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</si>
  <si>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</si>
  <si>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</si>
  <si>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</si>
  <si>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</si>
  <si>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</si>
  <si>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</si>
  <si>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</si>
  <si>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</si>
  <si>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</si>
  <si>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</si>
  <si>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</si>
  <si>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</si>
  <si>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</si>
  <si>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</si>
  <si>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</si>
  <si>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</si>
  <si>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</si>
  <si>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</si>
  <si>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</si>
  <si>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</si>
  <si>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</si>
  <si>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</si>
  <si>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</si>
  <si>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</si>
  <si>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</si>
  <si>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</si>
  <si>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</si>
  <si>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</si>
  <si>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</si>
  <si>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</si>
  <si>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</si>
  <si>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</si>
  <si>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</si>
  <si>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</si>
  <si>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</si>
  <si>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</si>
  <si>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</si>
  <si>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</si>
  <si>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</si>
  <si>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</si>
  <si>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</si>
  <si>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</si>
  <si>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</si>
  <si>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</si>
  <si>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</si>
  <si>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</si>
  <si>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</si>
  <si>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</si>
  <si>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</si>
  <si>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</si>
  <si>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</si>
  <si>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</si>
  <si>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</si>
  <si>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</si>
  <si>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</si>
  <si>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</si>
  <si>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</si>
  <si>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</si>
  <si>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</si>
  <si>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</si>
  <si>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</si>
  <si>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</si>
  <si>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</si>
  <si>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</si>
  <si>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</si>
  <si>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</si>
  <si>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</si>
  <si>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</si>
  <si>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</si>
  <si>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</si>
  <si>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</si>
  <si>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</si>
  <si>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</si>
  <si>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</si>
  <si>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</si>
  <si>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</si>
  <si>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</si>
  <si>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</si>
  <si>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</si>
  <si>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</si>
  <si>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442101</t>
  </si>
  <si>
    <t>46</t>
  </si>
  <si>
    <t>02</t>
  </si>
  <si>
    <t>0</t>
  </si>
  <si>
    <t>000</t>
  </si>
  <si>
    <t>大分県　杵築市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</si>
  <si>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</si>
  <si>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</si>
  <si>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</si>
  <si>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</si>
  <si>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</si>
  <si>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</si>
  <si>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</si>
  <si>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</si>
  <si>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</si>
  <si>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</si>
  <si>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『有形固定資産減価償却率』…有形固定資産のうち、償却対象資産の減価償却がどの程度進んでいるかを表す指標。類似団体平均値と比べて低い水準で推移していましたが、近年は新たな設備の整備や更新が行われていないことから、比率は逓増しています。
②『管路経年比率』…法定耐用年数を超えた管路延長の割合を表す指標。現在、法定耐用年数を超えた管路はありません。
③『管路更新率』…当該年度に更新した管路延長の割合を表す指標。法定耐用年数を超えた管路がないため、更新は発生していません。</t>
    <rPh sb="64" eb="65">
      <t>ヒク</t>
    </rPh>
    <rPh sb="79" eb="81">
      <t>キンネン</t>
    </rPh>
    <rPh sb="82" eb="83">
      <t>アラ</t>
    </rPh>
    <rPh sb="85" eb="87">
      <t>セツビ</t>
    </rPh>
    <rPh sb="88" eb="90">
      <t>セイビ</t>
    </rPh>
    <rPh sb="91" eb="93">
      <t>コウシン</t>
    </rPh>
    <rPh sb="94" eb="95">
      <t>オコナ</t>
    </rPh>
    <rPh sb="106" eb="108">
      <t>ヒリツ</t>
    </rPh>
    <rPh sb="109" eb="111">
      <t>テイゾウ</t>
    </rPh>
    <rPh sb="151" eb="153">
      <t>ゲンザイ</t>
    </rPh>
    <rPh sb="154" eb="156">
      <t>ホウテイ</t>
    </rPh>
    <rPh sb="156" eb="158">
      <t>タイヨウ</t>
    </rPh>
    <rPh sb="158" eb="160">
      <t>ネンスウ</t>
    </rPh>
    <rPh sb="161" eb="162">
      <t>コ</t>
    </rPh>
    <rPh sb="164" eb="166">
      <t>カンロ</t>
    </rPh>
    <rPh sb="223" eb="225">
      <t>コウシン</t>
    </rPh>
    <rPh sb="226" eb="228">
      <t>ハッセイ</t>
    </rPh>
    <phoneticPr fontId="5"/>
  </si>
  <si>
    <t>実使用水量が契約水量に比較して少ない場合でも減額されない「責任水量制」を採用していることから、現時点では、経営の健全性、施設の効率性は概ね確保されているといえます。今後もユーザーの動向を注視し安定的な経営の継続に努力したいと考えます。</t>
    <rPh sb="0" eb="1">
      <t>ジツ</t>
    </rPh>
    <rPh sb="1" eb="3">
      <t>シヨウ</t>
    </rPh>
    <rPh sb="3" eb="5">
      <t>スイリョウ</t>
    </rPh>
    <rPh sb="6" eb="8">
      <t>ケイヤク</t>
    </rPh>
    <rPh sb="8" eb="10">
      <t>スイリョウ</t>
    </rPh>
    <rPh sb="11" eb="13">
      <t>ヒカク</t>
    </rPh>
    <rPh sb="15" eb="16">
      <t>スク</t>
    </rPh>
    <rPh sb="18" eb="20">
      <t>バアイ</t>
    </rPh>
    <rPh sb="22" eb="24">
      <t>ゲンガク</t>
    </rPh>
    <rPh sb="29" eb="31">
      <t>セキニン</t>
    </rPh>
    <rPh sb="31" eb="33">
      <t>スイリョウ</t>
    </rPh>
    <rPh sb="33" eb="34">
      <t>セイ</t>
    </rPh>
    <rPh sb="36" eb="38">
      <t>サイヨウ</t>
    </rPh>
    <rPh sb="47" eb="50">
      <t>ゲンジテン</t>
    </rPh>
    <rPh sb="82" eb="84">
      <t>コンゴ</t>
    </rPh>
    <rPh sb="90" eb="92">
      <t>ドウコウ</t>
    </rPh>
    <rPh sb="93" eb="95">
      <t>チュウシ</t>
    </rPh>
    <rPh sb="96" eb="99">
      <t>アンテイテキ</t>
    </rPh>
    <rPh sb="100" eb="102">
      <t>ケイエイ</t>
    </rPh>
    <rPh sb="103" eb="105">
      <t>ケイゾク</t>
    </rPh>
    <rPh sb="106" eb="108">
      <t>ドリョク</t>
    </rPh>
    <rPh sb="112" eb="113">
      <t>カンガ</t>
    </rPh>
    <phoneticPr fontId="5"/>
  </si>
  <si>
    <t>①『経常収支比率』…経常費用が経常収益でどの程度賄われているかを示す指標。100％を上回っており、健全な経営状況にあるといえます。
②『累積欠損金』…累積欠損金は、発生しておらず、良好な状態にあります。
③『流動比率』…流動負債に対する流動資産の割合で、短期債務に対する支払能力を表す指標。100％を上回っており良好です。
④『企業債残高対給水収益比率』…給水収益に対する企業債残高の割合であり、企業債残高の規模を表す指標。類似団体平均値より上回っていますが、比率は着実に逓減しています。
⑤『料金回収率』…給水に係る費用が、どの程度給水収益で賄えているかを表した指標。100％を上回っていることから、必要な経費を給水収益で賄えているといえます。
⑥『給水原価』…有収水量1㎥あたりについて、どれだけの費用がかかっているかを表す指標。類似団体平均値と比べて低く抑えられています。
⑦『施設利用率』…配水能力に対する配水量の割合で、施設の利用状況を判断する指標。ユーザーが1社であり、当該ユーザーの経営環境の変化に大きく左右されますが、近年は低い水準で推移しています。
⑧『契約率』…収益性及び未売水の状況を判断する指標。類似団体平均値に比べて高い水準で推移しており、良好であるといえます。</t>
    <rPh sb="24" eb="25">
      <t>マカナ</t>
    </rPh>
    <rPh sb="221" eb="222">
      <t>ウエ</t>
    </rPh>
    <rPh sb="230" eb="232">
      <t>ヒリツ</t>
    </rPh>
    <rPh sb="233" eb="235">
      <t>チャクジツ</t>
    </rPh>
    <rPh sb="236" eb="238">
      <t>テイゲン</t>
    </rPh>
    <rPh sb="436" eb="437">
      <t>シャ</t>
    </rPh>
    <rPh sb="441" eb="443">
      <t>トウガイ</t>
    </rPh>
    <rPh sb="448" eb="450">
      <t>ケイエイ</t>
    </rPh>
    <rPh sb="450" eb="452">
      <t>カンキョウ</t>
    </rPh>
    <rPh sb="453" eb="455">
      <t>ヘンカ</t>
    </rPh>
    <rPh sb="456" eb="457">
      <t>オオ</t>
    </rPh>
    <rPh sb="459" eb="461">
      <t>サユウ</t>
    </rPh>
    <rPh sb="467" eb="469">
      <t>キンネン</t>
    </rPh>
    <rPh sb="470" eb="471">
      <t>ヒク</t>
    </rPh>
    <rPh sb="486" eb="488">
      <t>ケイヤク</t>
    </rPh>
    <rPh sb="491" eb="494">
      <t>シュウエキセイ</t>
    </rPh>
    <rPh sb="494" eb="495">
      <t>オヨ</t>
    </rPh>
    <rPh sb="496" eb="497">
      <t>ミ</t>
    </rPh>
    <rPh sb="497" eb="498">
      <t>ウ</t>
    </rPh>
    <rPh sb="498" eb="499">
      <t>ミズ</t>
    </rPh>
    <rPh sb="500" eb="502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</si>
</sst>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47.74</c:v>
                </c:pt>
                <c:pt idx="1">
                  <c:v>49.96</c:v>
                </c:pt>
                <c:pt idx="2">
                  <c:v>52.17</c:v>
                </c:pt>
                <c:pt idx="3">
                  <c:v>53.89</c:v>
                </c:pt>
                <c:pt idx="4">
                  <c:v>55.61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E-4B28-A9B5-C60C2FD06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E-4B28-A9B5-C60C2FD06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7-48F0-9A5E-0A404172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7-48F0-9A5E-0A404172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138.19</c:v>
                </c:pt>
                <c:pt idx="1">
                  <c:v>140.59</c:v>
                </c:pt>
                <c:pt idx="2">
                  <c:v>144.62</c:v>
                </c:pt>
                <c:pt idx="3">
                  <c:v>155.07</c:v>
                </c:pt>
                <c:pt idx="4">
                  <c:v>157.65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8-439F-B1E4-5349D813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8-439F-B1E4-5349D813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0-44D8-9AAA-394A45755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0-44D8-9AAA-394A45755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E-4E39-953E-D35D32F8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E-4E39-953E-D35D32F8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154.12</c:v>
                </c:pt>
                <c:pt idx="1">
                  <c:v>143.1</c:v>
                </c:pt>
                <c:pt idx="2">
                  <c:v>133.54</c:v>
                </c:pt>
                <c:pt idx="3">
                  <c:v>124.29</c:v>
                </c:pt>
                <c:pt idx="4">
                  <c:v>114.78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8-413D-8956-C9FCADF67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8-413D-8956-C9FCADF67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1008.97</c:v>
                </c:pt>
                <c:pt idx="1">
                  <c:v>945.84</c:v>
                </c:pt>
                <c:pt idx="2">
                  <c:v>880.96</c:v>
                </c:pt>
                <c:pt idx="3">
                  <c:v>806.31</c:v>
                </c:pt>
                <c:pt idx="4">
                  <c:v>731.08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DE8-A3EA-76E62F42D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8-4DE8-A3EA-76E62F42D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147.91</c:v>
                </c:pt>
                <c:pt idx="1">
                  <c:v>151.13</c:v>
                </c:pt>
                <c:pt idx="2">
                  <c:v>157.46</c:v>
                </c:pt>
                <c:pt idx="3">
                  <c:v>161.61000000000001</c:v>
                </c:pt>
                <c:pt idx="4">
                  <c:v>165.03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1-4533-8F65-BBB87514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1-4533-8F65-BBB87514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21.77</c:v>
                </c:pt>
                <c:pt idx="1">
                  <c:v>21.08</c:v>
                </c:pt>
                <c:pt idx="2">
                  <c:v>20</c:v>
                </c:pt>
                <c:pt idx="3">
                  <c:v>19.41</c:v>
                </c:pt>
                <c:pt idx="4">
                  <c:v>18.89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8-4998-8517-A3C4529E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8-4998-8517-A3C4529E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8.33</c:v>
                </c:pt>
                <c:pt idx="1">
                  <c:v>6.93</c:v>
                </c:pt>
                <c:pt idx="2">
                  <c:v>5.53</c:v>
                </c:pt>
                <c:pt idx="3">
                  <c:v>4.2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1-4174-9C93-FDA8406D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1-4174-9C93-FDA8406D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F-4057-B9B1-08EE5325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F-4057-B9B1-08EE5325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ML16" zoomScaleNormal="100" workbookViewId="0">
      <selection activeCell="TF33" sqref="TF33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大分県　杵築市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1500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極小規模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1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42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46.5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1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1500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非設置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109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108">
        <f>データ!$B$10</f>
        <v>41640</v>
      </c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10"/>
      <c r="AR31" s="108">
        <f>データ!$C$10</f>
        <v>42005</v>
      </c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10"/>
      <c r="BL31" s="108">
        <f>データ!$D$10</f>
        <v>42370</v>
      </c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10"/>
      <c r="CF31" s="108">
        <f>データ!$E$10</f>
        <v>42736</v>
      </c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10"/>
      <c r="CZ31" s="108">
        <f>データ!$F$10</f>
        <v>43101</v>
      </c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10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2"/>
      <c r="ER31" s="108">
        <f>データ!$B$10</f>
        <v>41640</v>
      </c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10"/>
      <c r="FL31" s="108">
        <f>データ!$C$10</f>
        <v>42005</v>
      </c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10"/>
      <c r="GF31" s="108">
        <f>データ!$D$10</f>
        <v>42370</v>
      </c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10"/>
      <c r="GZ31" s="108">
        <f>データ!$E$10</f>
        <v>42736</v>
      </c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10"/>
      <c r="HT31" s="108">
        <f>データ!$F$10</f>
        <v>43101</v>
      </c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10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11"/>
      <c r="JA31" s="111"/>
      <c r="JB31" s="111"/>
      <c r="JC31" s="111"/>
      <c r="JD31" s="111"/>
      <c r="JE31" s="111"/>
      <c r="JF31" s="111"/>
      <c r="JG31" s="111"/>
      <c r="JH31" s="111"/>
      <c r="JI31" s="111"/>
      <c r="JJ31" s="111"/>
      <c r="JK31" s="112"/>
      <c r="JL31" s="108">
        <f>データ!$B$10</f>
        <v>41640</v>
      </c>
      <c r="JM31" s="109"/>
      <c r="JN31" s="109"/>
      <c r="JO31" s="109"/>
      <c r="JP31" s="109"/>
      <c r="JQ31" s="109"/>
      <c r="JR31" s="109"/>
      <c r="JS31" s="109"/>
      <c r="JT31" s="109"/>
      <c r="JU31" s="109"/>
      <c r="JV31" s="109"/>
      <c r="JW31" s="109"/>
      <c r="JX31" s="109"/>
      <c r="JY31" s="109"/>
      <c r="JZ31" s="109"/>
      <c r="KA31" s="109"/>
      <c r="KB31" s="109"/>
      <c r="KC31" s="109"/>
      <c r="KD31" s="109"/>
      <c r="KE31" s="110"/>
      <c r="KF31" s="108">
        <f>データ!$C$10</f>
        <v>42005</v>
      </c>
      <c r="KG31" s="109"/>
      <c r="KH31" s="109"/>
      <c r="KI31" s="109"/>
      <c r="KJ31" s="109"/>
      <c r="KK31" s="109"/>
      <c r="KL31" s="109"/>
      <c r="KM31" s="109"/>
      <c r="KN31" s="109"/>
      <c r="KO31" s="109"/>
      <c r="KP31" s="109"/>
      <c r="KQ31" s="109"/>
      <c r="KR31" s="109"/>
      <c r="KS31" s="109"/>
      <c r="KT31" s="109"/>
      <c r="KU31" s="109"/>
      <c r="KV31" s="109"/>
      <c r="KW31" s="109"/>
      <c r="KX31" s="109"/>
      <c r="KY31" s="110"/>
      <c r="KZ31" s="108">
        <f>データ!$D$10</f>
        <v>42370</v>
      </c>
      <c r="LA31" s="109"/>
      <c r="LB31" s="109"/>
      <c r="LC31" s="109"/>
      <c r="LD31" s="109"/>
      <c r="LE31" s="109"/>
      <c r="LF31" s="109"/>
      <c r="LG31" s="109"/>
      <c r="LH31" s="109"/>
      <c r="LI31" s="109"/>
      <c r="LJ31" s="109"/>
      <c r="LK31" s="109"/>
      <c r="LL31" s="109"/>
      <c r="LM31" s="109"/>
      <c r="LN31" s="109"/>
      <c r="LO31" s="109"/>
      <c r="LP31" s="109"/>
      <c r="LQ31" s="109"/>
      <c r="LR31" s="109"/>
      <c r="LS31" s="110"/>
      <c r="LT31" s="108">
        <f>データ!$E$10</f>
        <v>42736</v>
      </c>
      <c r="LU31" s="109"/>
      <c r="LV31" s="109"/>
      <c r="LW31" s="109"/>
      <c r="LX31" s="109"/>
      <c r="LY31" s="109"/>
      <c r="LZ31" s="109"/>
      <c r="MA31" s="109"/>
      <c r="MB31" s="109"/>
      <c r="MC31" s="109"/>
      <c r="MD31" s="109"/>
      <c r="ME31" s="109"/>
      <c r="MF31" s="109"/>
      <c r="MG31" s="109"/>
      <c r="MH31" s="109"/>
      <c r="MI31" s="109"/>
      <c r="MJ31" s="109"/>
      <c r="MK31" s="109"/>
      <c r="ML31" s="109"/>
      <c r="MM31" s="110"/>
      <c r="MN31" s="108">
        <f>データ!$F$10</f>
        <v>43101</v>
      </c>
      <c r="MO31" s="109"/>
      <c r="MP31" s="109"/>
      <c r="MQ31" s="109"/>
      <c r="MR31" s="109"/>
      <c r="MS31" s="109"/>
      <c r="MT31" s="109"/>
      <c r="MU31" s="109"/>
      <c r="MV31" s="109"/>
      <c r="MW31" s="109"/>
      <c r="MX31" s="109"/>
      <c r="MY31" s="109"/>
      <c r="MZ31" s="109"/>
      <c r="NA31" s="109"/>
      <c r="NB31" s="109"/>
      <c r="NC31" s="109"/>
      <c r="ND31" s="109"/>
      <c r="NE31" s="109"/>
      <c r="NF31" s="109"/>
      <c r="NG31" s="110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11"/>
      <c r="NU31" s="111"/>
      <c r="NV31" s="111"/>
      <c r="NW31" s="111"/>
      <c r="NX31" s="111"/>
      <c r="NY31" s="111"/>
      <c r="NZ31" s="111"/>
      <c r="OA31" s="111"/>
      <c r="OB31" s="111"/>
      <c r="OC31" s="111"/>
      <c r="OD31" s="111"/>
      <c r="OE31" s="112"/>
      <c r="OF31" s="108">
        <f>データ!$B$10</f>
        <v>41640</v>
      </c>
      <c r="OG31" s="109"/>
      <c r="OH31" s="109"/>
      <c r="OI31" s="109"/>
      <c r="OJ31" s="109"/>
      <c r="OK31" s="109"/>
      <c r="OL31" s="109"/>
      <c r="OM31" s="109"/>
      <c r="ON31" s="109"/>
      <c r="OO31" s="109"/>
      <c r="OP31" s="109"/>
      <c r="OQ31" s="109"/>
      <c r="OR31" s="109"/>
      <c r="OS31" s="109"/>
      <c r="OT31" s="109"/>
      <c r="OU31" s="109"/>
      <c r="OV31" s="109"/>
      <c r="OW31" s="109"/>
      <c r="OX31" s="109"/>
      <c r="OY31" s="110"/>
      <c r="OZ31" s="108">
        <f>データ!$C$10</f>
        <v>42005</v>
      </c>
      <c r="PA31" s="109"/>
      <c r="PB31" s="109"/>
      <c r="PC31" s="109"/>
      <c r="PD31" s="109"/>
      <c r="PE31" s="109"/>
      <c r="PF31" s="109"/>
      <c r="PG31" s="109"/>
      <c r="PH31" s="109"/>
      <c r="PI31" s="109"/>
      <c r="PJ31" s="109"/>
      <c r="PK31" s="109"/>
      <c r="PL31" s="109"/>
      <c r="PM31" s="109"/>
      <c r="PN31" s="109"/>
      <c r="PO31" s="109"/>
      <c r="PP31" s="109"/>
      <c r="PQ31" s="109"/>
      <c r="PR31" s="109"/>
      <c r="PS31" s="110"/>
      <c r="PT31" s="108">
        <f>データ!$D$10</f>
        <v>42370</v>
      </c>
      <c r="PU31" s="109"/>
      <c r="PV31" s="109"/>
      <c r="PW31" s="109"/>
      <c r="PX31" s="109"/>
      <c r="PY31" s="109"/>
      <c r="PZ31" s="109"/>
      <c r="QA31" s="109"/>
      <c r="QB31" s="109"/>
      <c r="QC31" s="109"/>
      <c r="QD31" s="109"/>
      <c r="QE31" s="109"/>
      <c r="QF31" s="109"/>
      <c r="QG31" s="109"/>
      <c r="QH31" s="109"/>
      <c r="QI31" s="109"/>
      <c r="QJ31" s="109"/>
      <c r="QK31" s="109"/>
      <c r="QL31" s="109"/>
      <c r="QM31" s="110"/>
      <c r="QN31" s="108">
        <f>データ!$E$10</f>
        <v>42736</v>
      </c>
      <c r="QO31" s="109"/>
      <c r="QP31" s="109"/>
      <c r="QQ31" s="109"/>
      <c r="QR31" s="109"/>
      <c r="QS31" s="109"/>
      <c r="QT31" s="109"/>
      <c r="QU31" s="109"/>
      <c r="QV31" s="109"/>
      <c r="QW31" s="109"/>
      <c r="QX31" s="109"/>
      <c r="QY31" s="109"/>
      <c r="QZ31" s="109"/>
      <c r="RA31" s="109"/>
      <c r="RB31" s="109"/>
      <c r="RC31" s="109"/>
      <c r="RD31" s="109"/>
      <c r="RE31" s="109"/>
      <c r="RF31" s="109"/>
      <c r="RG31" s="110"/>
      <c r="RH31" s="108">
        <f>データ!$F$10</f>
        <v>43101</v>
      </c>
      <c r="RI31" s="109"/>
      <c r="RJ31" s="109"/>
      <c r="RK31" s="109"/>
      <c r="RL31" s="109"/>
      <c r="RM31" s="109"/>
      <c r="RN31" s="109"/>
      <c r="RO31" s="109"/>
      <c r="RP31" s="109"/>
      <c r="RQ31" s="109"/>
      <c r="RR31" s="109"/>
      <c r="RS31" s="109"/>
      <c r="RT31" s="109"/>
      <c r="RU31" s="109"/>
      <c r="RV31" s="109"/>
      <c r="RW31" s="109"/>
      <c r="RX31" s="109"/>
      <c r="RY31" s="109"/>
      <c r="RZ31" s="109"/>
      <c r="SA31" s="110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138.19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140.59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144.62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155.07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157.65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154.12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143.1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133.54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124.29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114.78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1008.97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945.84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880.96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806.31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731.08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117.77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118.03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120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113.67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110.79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102.41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101.87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115.82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118.97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121.15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797.95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742.59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549.77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730.25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868.31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446.61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430.97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536.28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514.66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504.81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107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2"/>
      <c r="X54" s="108">
        <f>データ!$B$10</f>
        <v>41640</v>
      </c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10"/>
      <c r="AR54" s="108">
        <f>データ!$C$10</f>
        <v>42005</v>
      </c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10"/>
      <c r="BL54" s="108">
        <f>データ!$D$10</f>
        <v>42370</v>
      </c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10"/>
      <c r="CF54" s="108">
        <f>データ!$E$10</f>
        <v>42736</v>
      </c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10"/>
      <c r="CZ54" s="108">
        <f>データ!$F$10</f>
        <v>43101</v>
      </c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10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2"/>
      <c r="ER54" s="108">
        <f>データ!$B$10</f>
        <v>41640</v>
      </c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データ!$C$10</f>
        <v>42005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10"/>
      <c r="GF54" s="108">
        <f>データ!$D$10</f>
        <v>42370</v>
      </c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10"/>
      <c r="GZ54" s="108">
        <f>データ!$E$10</f>
        <v>42736</v>
      </c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10"/>
      <c r="HT54" s="108">
        <f>データ!$F$10</f>
        <v>43101</v>
      </c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10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11"/>
      <c r="JA54" s="111"/>
      <c r="JB54" s="111"/>
      <c r="JC54" s="111"/>
      <c r="JD54" s="111"/>
      <c r="JE54" s="111"/>
      <c r="JF54" s="111"/>
      <c r="JG54" s="111"/>
      <c r="JH54" s="111"/>
      <c r="JI54" s="111"/>
      <c r="JJ54" s="111"/>
      <c r="JK54" s="112"/>
      <c r="JL54" s="108">
        <f>データ!$B$10</f>
        <v>41640</v>
      </c>
      <c r="JM54" s="109"/>
      <c r="JN54" s="109"/>
      <c r="JO54" s="109"/>
      <c r="JP54" s="109"/>
      <c r="JQ54" s="109"/>
      <c r="JR54" s="109"/>
      <c r="JS54" s="109"/>
      <c r="JT54" s="109"/>
      <c r="JU54" s="109"/>
      <c r="JV54" s="109"/>
      <c r="JW54" s="109"/>
      <c r="JX54" s="109"/>
      <c r="JY54" s="109"/>
      <c r="JZ54" s="109"/>
      <c r="KA54" s="109"/>
      <c r="KB54" s="109"/>
      <c r="KC54" s="109"/>
      <c r="KD54" s="109"/>
      <c r="KE54" s="110"/>
      <c r="KF54" s="108">
        <f>データ!$C$10</f>
        <v>42005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09"/>
      <c r="KU54" s="109"/>
      <c r="KV54" s="109"/>
      <c r="KW54" s="109"/>
      <c r="KX54" s="109"/>
      <c r="KY54" s="110"/>
      <c r="KZ54" s="108">
        <f>データ!$D$10</f>
        <v>42370</v>
      </c>
      <c r="LA54" s="109"/>
      <c r="LB54" s="109"/>
      <c r="LC54" s="109"/>
      <c r="LD54" s="109"/>
      <c r="LE54" s="109"/>
      <c r="LF54" s="109"/>
      <c r="LG54" s="109"/>
      <c r="LH54" s="109"/>
      <c r="LI54" s="109"/>
      <c r="LJ54" s="109"/>
      <c r="LK54" s="109"/>
      <c r="LL54" s="109"/>
      <c r="LM54" s="109"/>
      <c r="LN54" s="109"/>
      <c r="LO54" s="109"/>
      <c r="LP54" s="109"/>
      <c r="LQ54" s="109"/>
      <c r="LR54" s="109"/>
      <c r="LS54" s="110"/>
      <c r="LT54" s="108">
        <f>データ!$E$10</f>
        <v>42736</v>
      </c>
      <c r="LU54" s="109"/>
      <c r="LV54" s="109"/>
      <c r="LW54" s="109"/>
      <c r="LX54" s="109"/>
      <c r="LY54" s="109"/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データ!$F$10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09"/>
      <c r="NC54" s="109"/>
      <c r="ND54" s="109"/>
      <c r="NE54" s="109"/>
      <c r="NF54" s="109"/>
      <c r="NG54" s="110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11"/>
      <c r="NU54" s="111"/>
      <c r="NV54" s="111"/>
      <c r="NW54" s="111"/>
      <c r="NX54" s="111"/>
      <c r="NY54" s="111"/>
      <c r="NZ54" s="111"/>
      <c r="OA54" s="111"/>
      <c r="OB54" s="111"/>
      <c r="OC54" s="111"/>
      <c r="OD54" s="111"/>
      <c r="OE54" s="112"/>
      <c r="OF54" s="108">
        <f>データ!$B$10</f>
        <v>41640</v>
      </c>
      <c r="OG54" s="109"/>
      <c r="OH54" s="109"/>
      <c r="OI54" s="109"/>
      <c r="OJ54" s="109"/>
      <c r="OK54" s="109"/>
      <c r="OL54" s="109"/>
      <c r="OM54" s="109"/>
      <c r="ON54" s="109"/>
      <c r="OO54" s="109"/>
      <c r="OP54" s="109"/>
      <c r="OQ54" s="109"/>
      <c r="OR54" s="109"/>
      <c r="OS54" s="109"/>
      <c r="OT54" s="109"/>
      <c r="OU54" s="109"/>
      <c r="OV54" s="109"/>
      <c r="OW54" s="109"/>
      <c r="OX54" s="109"/>
      <c r="OY54" s="110"/>
      <c r="OZ54" s="108">
        <f>データ!$C$10</f>
        <v>42005</v>
      </c>
      <c r="PA54" s="109"/>
      <c r="PB54" s="109"/>
      <c r="PC54" s="109"/>
      <c r="PD54" s="109"/>
      <c r="PE54" s="109"/>
      <c r="PF54" s="109"/>
      <c r="PG54" s="109"/>
      <c r="PH54" s="109"/>
      <c r="PI54" s="109"/>
      <c r="PJ54" s="109"/>
      <c r="PK54" s="109"/>
      <c r="PL54" s="109"/>
      <c r="PM54" s="109"/>
      <c r="PN54" s="109"/>
      <c r="PO54" s="109"/>
      <c r="PP54" s="109"/>
      <c r="PQ54" s="109"/>
      <c r="PR54" s="109"/>
      <c r="PS54" s="110"/>
      <c r="PT54" s="108">
        <f>データ!$D$10</f>
        <v>42370</v>
      </c>
      <c r="PU54" s="109"/>
      <c r="PV54" s="109"/>
      <c r="PW54" s="109"/>
      <c r="PX54" s="109"/>
      <c r="PY54" s="109"/>
      <c r="PZ54" s="109"/>
      <c r="QA54" s="109"/>
      <c r="QB54" s="109"/>
      <c r="QC54" s="109"/>
      <c r="QD54" s="109"/>
      <c r="QE54" s="109"/>
      <c r="QF54" s="109"/>
      <c r="QG54" s="109"/>
      <c r="QH54" s="109"/>
      <c r="QI54" s="109"/>
      <c r="QJ54" s="109"/>
      <c r="QK54" s="109"/>
      <c r="QL54" s="109"/>
      <c r="QM54" s="110"/>
      <c r="QN54" s="108">
        <f>データ!$E$10</f>
        <v>42736</v>
      </c>
      <c r="QO54" s="109"/>
      <c r="QP54" s="109"/>
      <c r="QQ54" s="109"/>
      <c r="QR54" s="109"/>
      <c r="QS54" s="109"/>
      <c r="QT54" s="109"/>
      <c r="QU54" s="109"/>
      <c r="QV54" s="109"/>
      <c r="QW54" s="109"/>
      <c r="QX54" s="109"/>
      <c r="QY54" s="109"/>
      <c r="QZ54" s="109"/>
      <c r="RA54" s="109"/>
      <c r="RB54" s="109"/>
      <c r="RC54" s="109"/>
      <c r="RD54" s="109"/>
      <c r="RE54" s="109"/>
      <c r="RF54" s="109"/>
      <c r="RG54" s="110"/>
      <c r="RH54" s="108">
        <f>データ!$F$10</f>
        <v>43101</v>
      </c>
      <c r="RI54" s="109"/>
      <c r="RJ54" s="109"/>
      <c r="RK54" s="109"/>
      <c r="RL54" s="109"/>
      <c r="RM54" s="109"/>
      <c r="RN54" s="109"/>
      <c r="RO54" s="109"/>
      <c r="RP54" s="109"/>
      <c r="RQ54" s="109"/>
      <c r="RR54" s="109"/>
      <c r="RS54" s="109"/>
      <c r="RT54" s="109"/>
      <c r="RU54" s="109"/>
      <c r="RV54" s="109"/>
      <c r="RW54" s="109"/>
      <c r="RX54" s="109"/>
      <c r="RY54" s="109"/>
      <c r="RZ54" s="109"/>
      <c r="SA54" s="110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147.91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151.13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157.46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161.61000000000001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165.03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21.77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21.08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20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19.41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18.89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8.33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6.93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5.53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4.2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2.8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100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100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100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100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100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91.03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100.16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100.54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95.99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94.91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45.86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42.5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42.19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44.55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47.36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35.78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35.909999999999997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35.54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35.24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35.22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52.6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52.54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50.81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50.28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51.42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108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7"/>
      <c r="Y79" s="73">
        <f>データ!$B$10</f>
        <v>41640</v>
      </c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5"/>
      <c r="AZ79" s="73">
        <f>データ!$C$10</f>
        <v>42005</v>
      </c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  <c r="CA79" s="73">
        <f>データ!$D$10</f>
        <v>42370</v>
      </c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5"/>
      <c r="DB79" s="73">
        <f>データ!$E$10</f>
        <v>42736</v>
      </c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5"/>
      <c r="EC79" s="73">
        <f>データ!$F$10</f>
        <v>43101</v>
      </c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5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7"/>
      <c r="GK79" s="73">
        <f>データ!$B$10</f>
        <v>41640</v>
      </c>
      <c r="GL79" s="74"/>
      <c r="GM79" s="74"/>
      <c r="GN79" s="74"/>
      <c r="GO79" s="74"/>
      <c r="GP79" s="74"/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5"/>
      <c r="HL79" s="73">
        <f>データ!$C$10</f>
        <v>42005</v>
      </c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/>
      <c r="HX79" s="74"/>
      <c r="HY79" s="74"/>
      <c r="HZ79" s="74"/>
      <c r="IA79" s="74"/>
      <c r="IB79" s="74"/>
      <c r="IC79" s="74"/>
      <c r="ID79" s="74"/>
      <c r="IE79" s="74"/>
      <c r="IF79" s="74"/>
      <c r="IG79" s="74"/>
      <c r="IH79" s="74"/>
      <c r="II79" s="74"/>
      <c r="IJ79" s="74"/>
      <c r="IK79" s="74"/>
      <c r="IL79" s="75"/>
      <c r="IM79" s="73">
        <f>データ!$D$10</f>
        <v>42370</v>
      </c>
      <c r="IN79" s="74"/>
      <c r="IO79" s="74"/>
      <c r="IP79" s="74"/>
      <c r="IQ79" s="74"/>
      <c r="IR79" s="74"/>
      <c r="IS79" s="74"/>
      <c r="IT79" s="74"/>
      <c r="IU79" s="74"/>
      <c r="IV79" s="74"/>
      <c r="IW79" s="74"/>
      <c r="IX79" s="74"/>
      <c r="IY79" s="74"/>
      <c r="IZ79" s="74"/>
      <c r="JA79" s="74"/>
      <c r="JB79" s="74"/>
      <c r="JC79" s="74"/>
      <c r="JD79" s="74"/>
      <c r="JE79" s="74"/>
      <c r="JF79" s="74"/>
      <c r="JG79" s="74"/>
      <c r="JH79" s="74"/>
      <c r="JI79" s="74"/>
      <c r="JJ79" s="74"/>
      <c r="JK79" s="74"/>
      <c r="JL79" s="74"/>
      <c r="JM79" s="75"/>
      <c r="JN79" s="73">
        <f>データ!$E$10</f>
        <v>42736</v>
      </c>
      <c r="JO79" s="74"/>
      <c r="JP79" s="74"/>
      <c r="JQ79" s="74"/>
      <c r="JR79" s="74"/>
      <c r="JS79" s="74"/>
      <c r="JT79" s="74"/>
      <c r="JU79" s="74"/>
      <c r="JV79" s="74"/>
      <c r="JW79" s="74"/>
      <c r="JX79" s="74"/>
      <c r="JY79" s="74"/>
      <c r="JZ79" s="74"/>
      <c r="KA79" s="74"/>
      <c r="KB79" s="74"/>
      <c r="KC79" s="74"/>
      <c r="KD79" s="74"/>
      <c r="KE79" s="74"/>
      <c r="KF79" s="74"/>
      <c r="KG79" s="74"/>
      <c r="KH79" s="74"/>
      <c r="KI79" s="74"/>
      <c r="KJ79" s="74"/>
      <c r="KK79" s="74"/>
      <c r="KL79" s="74"/>
      <c r="KM79" s="74"/>
      <c r="KN79" s="75"/>
      <c r="KO79" s="73">
        <f>データ!$F$10</f>
        <v>43101</v>
      </c>
      <c r="KP79" s="74"/>
      <c r="KQ79" s="74"/>
      <c r="KR79" s="74"/>
      <c r="KS79" s="74"/>
      <c r="KT79" s="74"/>
      <c r="KU79" s="74"/>
      <c r="KV79" s="74"/>
      <c r="KW79" s="74"/>
      <c r="KX79" s="74"/>
      <c r="KY79" s="74"/>
      <c r="KZ79" s="74"/>
      <c r="LA79" s="74"/>
      <c r="LB79" s="74"/>
      <c r="LC79" s="74"/>
      <c r="LD79" s="74"/>
      <c r="LE79" s="74"/>
      <c r="LF79" s="74"/>
      <c r="LG79" s="74"/>
      <c r="LH79" s="74"/>
      <c r="LI79" s="74"/>
      <c r="LJ79" s="74"/>
      <c r="LK79" s="74"/>
      <c r="LL79" s="74"/>
      <c r="LM79" s="74"/>
      <c r="LN79" s="74"/>
      <c r="LO79" s="75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7"/>
      <c r="MW79" s="73">
        <f>データ!$B$10</f>
        <v>41640</v>
      </c>
      <c r="MX79" s="74"/>
      <c r="MY79" s="74"/>
      <c r="MZ79" s="74"/>
      <c r="NA79" s="74"/>
      <c r="NB79" s="74"/>
      <c r="NC79" s="74"/>
      <c r="ND79" s="74"/>
      <c r="NE79" s="74"/>
      <c r="NF79" s="74"/>
      <c r="NG79" s="74"/>
      <c r="NH79" s="74"/>
      <c r="NI79" s="74"/>
      <c r="NJ79" s="74"/>
      <c r="NK79" s="74"/>
      <c r="NL79" s="74"/>
      <c r="NM79" s="74"/>
      <c r="NN79" s="74"/>
      <c r="NO79" s="74"/>
      <c r="NP79" s="74"/>
      <c r="NQ79" s="74"/>
      <c r="NR79" s="74"/>
      <c r="NS79" s="74"/>
      <c r="NT79" s="74"/>
      <c r="NU79" s="74"/>
      <c r="NV79" s="74"/>
      <c r="NW79" s="75"/>
      <c r="NX79" s="73">
        <f>データ!$C$10</f>
        <v>42005</v>
      </c>
      <c r="NY79" s="74"/>
      <c r="NZ79" s="74"/>
      <c r="OA79" s="74"/>
      <c r="OB79" s="74"/>
      <c r="OC79" s="74"/>
      <c r="OD79" s="74"/>
      <c r="OE79" s="74"/>
      <c r="OF79" s="74"/>
      <c r="OG79" s="74"/>
      <c r="OH79" s="74"/>
      <c r="OI79" s="74"/>
      <c r="OJ79" s="74"/>
      <c r="OK79" s="74"/>
      <c r="OL79" s="74"/>
      <c r="OM79" s="74"/>
      <c r="ON79" s="74"/>
      <c r="OO79" s="74"/>
      <c r="OP79" s="74"/>
      <c r="OQ79" s="74"/>
      <c r="OR79" s="74"/>
      <c r="OS79" s="74"/>
      <c r="OT79" s="74"/>
      <c r="OU79" s="74"/>
      <c r="OV79" s="74"/>
      <c r="OW79" s="74"/>
      <c r="OX79" s="75"/>
      <c r="OY79" s="73">
        <f>データ!$D$10</f>
        <v>42370</v>
      </c>
      <c r="OZ79" s="74"/>
      <c r="PA79" s="74"/>
      <c r="PB79" s="74"/>
      <c r="PC79" s="74"/>
      <c r="PD79" s="74"/>
      <c r="PE79" s="74"/>
      <c r="PF79" s="74"/>
      <c r="PG79" s="74"/>
      <c r="PH79" s="74"/>
      <c r="PI79" s="74"/>
      <c r="PJ79" s="74"/>
      <c r="PK79" s="74"/>
      <c r="PL79" s="74"/>
      <c r="PM79" s="74"/>
      <c r="PN79" s="74"/>
      <c r="PO79" s="74"/>
      <c r="PP79" s="74"/>
      <c r="PQ79" s="74"/>
      <c r="PR79" s="74"/>
      <c r="PS79" s="74"/>
      <c r="PT79" s="74"/>
      <c r="PU79" s="74"/>
      <c r="PV79" s="74"/>
      <c r="PW79" s="74"/>
      <c r="PX79" s="74"/>
      <c r="PY79" s="75"/>
      <c r="PZ79" s="73">
        <f>データ!$E$10</f>
        <v>42736</v>
      </c>
      <c r="QA79" s="74"/>
      <c r="QB79" s="74"/>
      <c r="QC79" s="74"/>
      <c r="QD79" s="74"/>
      <c r="QE79" s="74"/>
      <c r="QF79" s="74"/>
      <c r="QG79" s="74"/>
      <c r="QH79" s="74"/>
      <c r="QI79" s="74"/>
      <c r="QJ79" s="74"/>
      <c r="QK79" s="74"/>
      <c r="QL79" s="74"/>
      <c r="QM79" s="74"/>
      <c r="QN79" s="74"/>
      <c r="QO79" s="74"/>
      <c r="QP79" s="74"/>
      <c r="QQ79" s="74"/>
      <c r="QR79" s="74"/>
      <c r="QS79" s="74"/>
      <c r="QT79" s="74"/>
      <c r="QU79" s="74"/>
      <c r="QV79" s="74"/>
      <c r="QW79" s="74"/>
      <c r="QX79" s="74"/>
      <c r="QY79" s="74"/>
      <c r="QZ79" s="75"/>
      <c r="RA79" s="73">
        <f>データ!$F$10</f>
        <v>43101</v>
      </c>
      <c r="RB79" s="74"/>
      <c r="RC79" s="74"/>
      <c r="RD79" s="74"/>
      <c r="RE79" s="74"/>
      <c r="RF79" s="74"/>
      <c r="RG79" s="74"/>
      <c r="RH79" s="74"/>
      <c r="RI79" s="74"/>
      <c r="RJ79" s="74"/>
      <c r="RK79" s="74"/>
      <c r="RL79" s="74"/>
      <c r="RM79" s="74"/>
      <c r="RN79" s="74"/>
      <c r="RO79" s="74"/>
      <c r="RP79" s="74"/>
      <c r="RQ79" s="74"/>
      <c r="RR79" s="74"/>
      <c r="RS79" s="74"/>
      <c r="RT79" s="74"/>
      <c r="RU79" s="74"/>
      <c r="RV79" s="74"/>
      <c r="RW79" s="74"/>
      <c r="RX79" s="74"/>
      <c r="RY79" s="74"/>
      <c r="RZ79" s="74"/>
      <c r="SA79" s="75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1" t="s">
        <v>23</v>
      </c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>
        <f>データ!DD6</f>
        <v>47.74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49.96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52.17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53.89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55.61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1" t="s">
        <v>23</v>
      </c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1" t="s">
        <v>23</v>
      </c>
      <c r="MK80" s="71"/>
      <c r="ML80" s="71"/>
      <c r="MM80" s="71"/>
      <c r="MN80" s="71"/>
      <c r="MO80" s="71"/>
      <c r="MP80" s="71"/>
      <c r="MQ80" s="71"/>
      <c r="MR80" s="71"/>
      <c r="MS80" s="71"/>
      <c r="MT80" s="71"/>
      <c r="MU80" s="71"/>
      <c r="MV80" s="71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1" t="s">
        <v>24</v>
      </c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>
        <f>データ!DI6</f>
        <v>52.45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53.92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53.32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53.4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53.49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1" t="s">
        <v>24</v>
      </c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2">
        <f>データ!DT6</f>
        <v>4.53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3.4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3.56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3.46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3.28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1" t="s">
        <v>24</v>
      </c>
      <c r="MK81" s="71"/>
      <c r="ML81" s="71"/>
      <c r="MM81" s="71"/>
      <c r="MN81" s="71"/>
      <c r="MO81" s="71"/>
      <c r="MP81" s="71"/>
      <c r="MQ81" s="71"/>
      <c r="MR81" s="71"/>
      <c r="MS81" s="71"/>
      <c r="MT81" s="71"/>
      <c r="MU81" s="71"/>
      <c r="MV81" s="71"/>
      <c r="MW81" s="72">
        <f>データ!EE6</f>
        <v>0.71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0.19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0.06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0.13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0.02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7" t="s">
        <v>29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 t="s">
        <v>30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 t="s">
        <v>31</v>
      </c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 t="s">
        <v>32</v>
      </c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 t="s">
        <v>33</v>
      </c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 t="s">
        <v>34</v>
      </c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 t="s">
        <v>35</v>
      </c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 t="s">
        <v>36</v>
      </c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 t="s">
        <v>37</v>
      </c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 t="s">
        <v>38</v>
      </c>
      <c r="IM89" s="67"/>
      <c r="IN89" s="67"/>
      <c r="IO89" s="67"/>
      <c r="IP89" s="67"/>
      <c r="IQ89" s="67"/>
      <c r="IR89" s="67"/>
      <c r="IS89" s="67"/>
      <c r="IT89" s="67"/>
      <c r="IU89" s="67"/>
      <c r="IV89" s="67"/>
      <c r="IW89" s="67"/>
      <c r="IX89" s="67"/>
      <c r="IY89" s="67"/>
      <c r="IZ89" s="67"/>
      <c r="JA89" s="67"/>
      <c r="JB89" s="67"/>
      <c r="JC89" s="67"/>
      <c r="JD89" s="67"/>
      <c r="JE89" s="67"/>
      <c r="JF89" s="67"/>
      <c r="JG89" s="67"/>
      <c r="JH89" s="67"/>
      <c r="JI89" s="67"/>
      <c r="JJ89" s="67"/>
      <c r="JK89" s="67"/>
      <c r="JL89" s="67"/>
      <c r="JM89" s="67" t="s">
        <v>39</v>
      </c>
      <c r="JN89" s="67"/>
      <c r="JO89" s="67"/>
      <c r="JP89" s="67"/>
      <c r="JQ89" s="67"/>
      <c r="JR89" s="67"/>
      <c r="JS89" s="67"/>
      <c r="JT89" s="67"/>
      <c r="JU89" s="67"/>
      <c r="JV89" s="67"/>
      <c r="JW89" s="67"/>
      <c r="JX89" s="67"/>
      <c r="JY89" s="67"/>
      <c r="JZ89" s="67"/>
      <c r="KA89" s="67"/>
      <c r="KB89" s="67"/>
      <c r="KC89" s="67"/>
      <c r="KD89" s="67"/>
      <c r="KE89" s="67"/>
      <c r="KF89" s="67"/>
      <c r="KG89" s="67"/>
      <c r="KH89" s="67"/>
      <c r="KI89" s="67"/>
      <c r="KJ89" s="67"/>
      <c r="KK89" s="67"/>
      <c r="KL89" s="67"/>
      <c r="KM89" s="67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5" t="str">
        <f>データ!AD6</f>
        <v>【118.92】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 t="str">
        <f>データ!AO6</f>
        <v>【26.31】</v>
      </c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 t="str">
        <f>データ!AZ6</f>
        <v>【450.05】</v>
      </c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 t="str">
        <f>データ!BK6</f>
        <v>【246.04】</v>
      </c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 t="str">
        <f>データ!BV6</f>
        <v>【114.16】</v>
      </c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 t="str">
        <f>データ!CG6</f>
        <v>【18.71】</v>
      </c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 t="str">
        <f>データ!CR6</f>
        <v>【55.52】</v>
      </c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5" t="str">
        <f>データ!DC6</f>
        <v>【77.10】</v>
      </c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5" t="str">
        <f>データ!DN6</f>
        <v>【58.53】</v>
      </c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5" t="str">
        <f>データ!DY6</f>
        <v>【45.47】</v>
      </c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66"/>
      <c r="IZ90" s="66"/>
      <c r="JA90" s="66"/>
      <c r="JB90" s="66"/>
      <c r="JC90" s="66"/>
      <c r="JD90" s="66"/>
      <c r="JE90" s="66"/>
      <c r="JF90" s="66"/>
      <c r="JG90" s="66"/>
      <c r="JH90" s="66"/>
      <c r="JI90" s="66"/>
      <c r="JJ90" s="66"/>
      <c r="JK90" s="66"/>
      <c r="JL90" s="66"/>
      <c r="JM90" s="65" t="str">
        <f>データ!EJ6</f>
        <v>【0.16】</v>
      </c>
      <c r="JN90" s="66"/>
      <c r="JO90" s="66"/>
      <c r="JP90" s="66"/>
      <c r="JQ90" s="66"/>
      <c r="JR90" s="66"/>
      <c r="JS90" s="66"/>
      <c r="JT90" s="66"/>
      <c r="JU90" s="66"/>
      <c r="JV90" s="66"/>
      <c r="JW90" s="66"/>
      <c r="JX90" s="66"/>
      <c r="JY90" s="66"/>
      <c r="JZ90" s="66"/>
      <c r="KA90" s="66"/>
      <c r="KB90" s="66"/>
      <c r="KC90" s="66"/>
      <c r="KD90" s="66"/>
      <c r="KE90" s="66"/>
      <c r="KF90" s="66"/>
      <c r="KG90" s="66"/>
      <c r="KH90" s="66"/>
      <c r="KI90" s="66"/>
      <c r="KJ90" s="66"/>
      <c r="KK90" s="66"/>
      <c r="KL90" s="66"/>
      <c r="KM90" s="66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AylibdFMijWq4UmJxsnl573Nj1tkhPuZWvdMS6KtqdKbX7QDm/RC5sG/KWuwVDFQhvMQAS/147qOKAG+ouCULw==" saltValue="CKciI+0pERGJOxUNtK+IM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3" t="s">
        <v>49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50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51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53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54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55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56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57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58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59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60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61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62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63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138.19</v>
      </c>
      <c r="U6" s="52">
        <f>U7</f>
        <v>140.59</v>
      </c>
      <c r="V6" s="52">
        <f>V7</f>
        <v>144.62</v>
      </c>
      <c r="W6" s="52">
        <f>W7</f>
        <v>155.07</v>
      </c>
      <c r="X6" s="52">
        <f t="shared" si="3"/>
        <v>157.65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113.67</v>
      </c>
      <c r="AC6" s="52">
        <f t="shared" si="3"/>
        <v>110.79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118.97</v>
      </c>
      <c r="AN6" s="52">
        <f t="shared" si="3"/>
        <v>121.15</v>
      </c>
      <c r="AO6" s="50" t="str">
        <f>IF(AO7="-","【-】","【"&amp;SUBSTITUTE(TEXT(AO7,"#,##0.00"),"-","△")&amp;"】")</f>
        <v>【26.31】</v>
      </c>
      <c r="AP6" s="52">
        <f t="shared" si="3"/>
        <v>154.12</v>
      </c>
      <c r="AQ6" s="52">
        <f>AQ7</f>
        <v>143.1</v>
      </c>
      <c r="AR6" s="52">
        <f>AR7</f>
        <v>133.54</v>
      </c>
      <c r="AS6" s="52">
        <f>AS7</f>
        <v>124.29</v>
      </c>
      <c r="AT6" s="52">
        <f t="shared" si="3"/>
        <v>114.78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730.25</v>
      </c>
      <c r="AY6" s="52">
        <f t="shared" si="3"/>
        <v>868.31</v>
      </c>
      <c r="AZ6" s="50" t="str">
        <f>IF(AZ7="-","【-】","【"&amp;SUBSTITUTE(TEXT(AZ7,"#,##0.00"),"-","△")&amp;"】")</f>
        <v>【450.05】</v>
      </c>
      <c r="BA6" s="52">
        <f t="shared" si="3"/>
        <v>1008.97</v>
      </c>
      <c r="BB6" s="52">
        <f>BB7</f>
        <v>945.84</v>
      </c>
      <c r="BC6" s="52">
        <f>BC7</f>
        <v>880.96</v>
      </c>
      <c r="BD6" s="52">
        <f>BD7</f>
        <v>806.31</v>
      </c>
      <c r="BE6" s="52">
        <f t="shared" si="3"/>
        <v>731.08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514.66</v>
      </c>
      <c r="BJ6" s="52">
        <f t="shared" si="3"/>
        <v>504.81</v>
      </c>
      <c r="BK6" s="50" t="str">
        <f>IF(BK7="-","【-】","【"&amp;SUBSTITUTE(TEXT(BK7,"#,##0.00"),"-","△")&amp;"】")</f>
        <v>【246.04】</v>
      </c>
      <c r="BL6" s="52">
        <f t="shared" si="3"/>
        <v>147.91</v>
      </c>
      <c r="BM6" s="52">
        <f>BM7</f>
        <v>151.13</v>
      </c>
      <c r="BN6" s="52">
        <f>BN7</f>
        <v>157.46</v>
      </c>
      <c r="BO6" s="52">
        <f>BO7</f>
        <v>161.61000000000001</v>
      </c>
      <c r="BP6" s="52">
        <f t="shared" si="3"/>
        <v>165.03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95.99</v>
      </c>
      <c r="BU6" s="52">
        <f t="shared" si="3"/>
        <v>94.91</v>
      </c>
      <c r="BV6" s="50" t="str">
        <f>IF(BV7="-","【-】","【"&amp;SUBSTITUTE(TEXT(BV7,"#,##0.00"),"-","△")&amp;"】")</f>
        <v>【114.16】</v>
      </c>
      <c r="BW6" s="52">
        <f t="shared" si="3"/>
        <v>21.77</v>
      </c>
      <c r="BX6" s="52">
        <f>BX7</f>
        <v>21.08</v>
      </c>
      <c r="BY6" s="52">
        <f>BY7</f>
        <v>20</v>
      </c>
      <c r="BZ6" s="52">
        <f>BZ7</f>
        <v>19.41</v>
      </c>
      <c r="CA6" s="52">
        <f t="shared" si="3"/>
        <v>18.89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44.55</v>
      </c>
      <c r="CF6" s="52">
        <f t="shared" ref="CF6" si="4">CF7</f>
        <v>47.36</v>
      </c>
      <c r="CG6" s="50" t="str">
        <f>IF(CG7="-","【-】","【"&amp;SUBSTITUTE(TEXT(CG7,"#,##0.00"),"-","△")&amp;"】")</f>
        <v>【18.71】</v>
      </c>
      <c r="CH6" s="52">
        <f t="shared" ref="CH6:CQ6" si="5">CH7</f>
        <v>8.33</v>
      </c>
      <c r="CI6" s="52">
        <f>CI7</f>
        <v>6.93</v>
      </c>
      <c r="CJ6" s="52">
        <f>CJ7</f>
        <v>5.53</v>
      </c>
      <c r="CK6" s="52">
        <f>CK7</f>
        <v>4.2</v>
      </c>
      <c r="CL6" s="52">
        <f t="shared" si="5"/>
        <v>2.8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35.24</v>
      </c>
      <c r="CQ6" s="52">
        <f t="shared" si="5"/>
        <v>35.22</v>
      </c>
      <c r="CR6" s="50" t="str">
        <f>IF(CR7="-","【-】","【"&amp;SUBSTITUTE(TEXT(CR7,"#,##0.00"),"-","△")&amp;"】")</f>
        <v>【55.52】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100</v>
      </c>
      <c r="CW6" s="52">
        <f t="shared" si="6"/>
        <v>100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50.28</v>
      </c>
      <c r="DB6" s="52">
        <f t="shared" si="6"/>
        <v>51.42</v>
      </c>
      <c r="DC6" s="50" t="str">
        <f>IF(DC7="-","【-】","【"&amp;SUBSTITUTE(TEXT(DC7,"#,##0.00"),"-","△")&amp;"】")</f>
        <v>【77.10】</v>
      </c>
      <c r="DD6" s="52">
        <f t="shared" ref="DD6:DM6" si="7">DD7</f>
        <v>47.74</v>
      </c>
      <c r="DE6" s="52">
        <f>DE7</f>
        <v>49.96</v>
      </c>
      <c r="DF6" s="52">
        <f>DF7</f>
        <v>52.17</v>
      </c>
      <c r="DG6" s="52">
        <f>DG7</f>
        <v>53.89</v>
      </c>
      <c r="DH6" s="52">
        <f t="shared" si="7"/>
        <v>55.61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53.4</v>
      </c>
      <c r="DM6" s="52">
        <f t="shared" si="7"/>
        <v>53.49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3.46</v>
      </c>
      <c r="DX6" s="52">
        <f t="shared" si="8"/>
        <v>3.28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0.13</v>
      </c>
      <c r="EI6" s="52">
        <f t="shared" si="9"/>
        <v>0.02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1500</v>
      </c>
      <c r="L7" s="54" t="s">
        <v>99</v>
      </c>
      <c r="M7" s="55">
        <v>1</v>
      </c>
      <c r="N7" s="55">
        <v>42</v>
      </c>
      <c r="O7" s="56" t="s">
        <v>100</v>
      </c>
      <c r="P7" s="56">
        <v>46.5</v>
      </c>
      <c r="Q7" s="55">
        <v>1</v>
      </c>
      <c r="R7" s="55">
        <v>1500</v>
      </c>
      <c r="S7" s="54" t="s">
        <v>101</v>
      </c>
      <c r="T7" s="57">
        <v>138.19</v>
      </c>
      <c r="U7" s="57">
        <v>140.59</v>
      </c>
      <c r="V7" s="57">
        <v>144.62</v>
      </c>
      <c r="W7" s="57">
        <v>155.07</v>
      </c>
      <c r="X7" s="57">
        <v>157.65</v>
      </c>
      <c r="Y7" s="57">
        <v>117.77</v>
      </c>
      <c r="Z7" s="57">
        <v>118.03</v>
      </c>
      <c r="AA7" s="57">
        <v>120</v>
      </c>
      <c r="AB7" s="57">
        <v>113.67</v>
      </c>
      <c r="AC7" s="58">
        <v>110.79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102.41</v>
      </c>
      <c r="AK7" s="57">
        <v>101.87</v>
      </c>
      <c r="AL7" s="57">
        <v>115.82</v>
      </c>
      <c r="AM7" s="57">
        <v>118.97</v>
      </c>
      <c r="AN7" s="57">
        <v>121.15</v>
      </c>
      <c r="AO7" s="57">
        <v>26.31</v>
      </c>
      <c r="AP7" s="57">
        <v>154.12</v>
      </c>
      <c r="AQ7" s="57">
        <v>143.1</v>
      </c>
      <c r="AR7" s="57">
        <v>133.54</v>
      </c>
      <c r="AS7" s="57">
        <v>124.29</v>
      </c>
      <c r="AT7" s="57">
        <v>114.78</v>
      </c>
      <c r="AU7" s="57">
        <v>797.95</v>
      </c>
      <c r="AV7" s="57">
        <v>742.59</v>
      </c>
      <c r="AW7" s="57">
        <v>549.77</v>
      </c>
      <c r="AX7" s="57">
        <v>730.25</v>
      </c>
      <c r="AY7" s="57">
        <v>868.31</v>
      </c>
      <c r="AZ7" s="57">
        <v>450.05</v>
      </c>
      <c r="BA7" s="57">
        <v>1008.97</v>
      </c>
      <c r="BB7" s="57">
        <v>945.84</v>
      </c>
      <c r="BC7" s="57">
        <v>880.96</v>
      </c>
      <c r="BD7" s="57">
        <v>806.31</v>
      </c>
      <c r="BE7" s="57">
        <v>731.08</v>
      </c>
      <c r="BF7" s="57">
        <v>446.61</v>
      </c>
      <c r="BG7" s="57">
        <v>430.97</v>
      </c>
      <c r="BH7" s="57">
        <v>536.28</v>
      </c>
      <c r="BI7" s="57">
        <v>514.66</v>
      </c>
      <c r="BJ7" s="57">
        <v>504.81</v>
      </c>
      <c r="BK7" s="57">
        <v>246.04</v>
      </c>
      <c r="BL7" s="57">
        <v>147.91</v>
      </c>
      <c r="BM7" s="57">
        <v>151.13</v>
      </c>
      <c r="BN7" s="57">
        <v>157.46</v>
      </c>
      <c r="BO7" s="57">
        <v>161.61000000000001</v>
      </c>
      <c r="BP7" s="57">
        <v>165.03</v>
      </c>
      <c r="BQ7" s="57">
        <v>91.03</v>
      </c>
      <c r="BR7" s="57">
        <v>100.16</v>
      </c>
      <c r="BS7" s="57">
        <v>100.54</v>
      </c>
      <c r="BT7" s="57">
        <v>95.99</v>
      </c>
      <c r="BU7" s="57">
        <v>94.91</v>
      </c>
      <c r="BV7" s="57">
        <v>114.16</v>
      </c>
      <c r="BW7" s="57">
        <v>21.77</v>
      </c>
      <c r="BX7" s="57">
        <v>21.08</v>
      </c>
      <c r="BY7" s="57">
        <v>20</v>
      </c>
      <c r="BZ7" s="57">
        <v>19.41</v>
      </c>
      <c r="CA7" s="57">
        <v>18.89</v>
      </c>
      <c r="CB7" s="57">
        <v>45.86</v>
      </c>
      <c r="CC7" s="57">
        <v>42.5</v>
      </c>
      <c r="CD7" s="57">
        <v>42.19</v>
      </c>
      <c r="CE7" s="57">
        <v>44.55</v>
      </c>
      <c r="CF7" s="57">
        <v>47.36</v>
      </c>
      <c r="CG7" s="57">
        <v>18.71</v>
      </c>
      <c r="CH7" s="57">
        <v>8.33</v>
      </c>
      <c r="CI7" s="57">
        <v>6.93</v>
      </c>
      <c r="CJ7" s="57">
        <v>5.53</v>
      </c>
      <c r="CK7" s="57">
        <v>4.2</v>
      </c>
      <c r="CL7" s="57">
        <v>2.8</v>
      </c>
      <c r="CM7" s="57">
        <v>35.78</v>
      </c>
      <c r="CN7" s="57">
        <v>35.909999999999997</v>
      </c>
      <c r="CO7" s="57">
        <v>35.54</v>
      </c>
      <c r="CP7" s="57">
        <v>35.24</v>
      </c>
      <c r="CQ7" s="57">
        <v>35.22</v>
      </c>
      <c r="CR7" s="57">
        <v>55.52</v>
      </c>
      <c r="CS7" s="57">
        <v>100</v>
      </c>
      <c r="CT7" s="57">
        <v>100</v>
      </c>
      <c r="CU7" s="57">
        <v>100</v>
      </c>
      <c r="CV7" s="57">
        <v>100</v>
      </c>
      <c r="CW7" s="57">
        <v>100</v>
      </c>
      <c r="CX7" s="57">
        <v>52.6</v>
      </c>
      <c r="CY7" s="57">
        <v>52.54</v>
      </c>
      <c r="CZ7" s="57">
        <v>50.81</v>
      </c>
      <c r="DA7" s="57">
        <v>50.28</v>
      </c>
      <c r="DB7" s="57">
        <v>51.42</v>
      </c>
      <c r="DC7" s="57">
        <v>77.099999999999994</v>
      </c>
      <c r="DD7" s="57">
        <v>47.74</v>
      </c>
      <c r="DE7" s="57">
        <v>49.96</v>
      </c>
      <c r="DF7" s="57">
        <v>52.17</v>
      </c>
      <c r="DG7" s="57">
        <v>53.89</v>
      </c>
      <c r="DH7" s="57">
        <v>55.61</v>
      </c>
      <c r="DI7" s="57">
        <v>52.45</v>
      </c>
      <c r="DJ7" s="57">
        <v>53.92</v>
      </c>
      <c r="DK7" s="57">
        <v>53.32</v>
      </c>
      <c r="DL7" s="57">
        <v>53.4</v>
      </c>
      <c r="DM7" s="57">
        <v>53.49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4.53</v>
      </c>
      <c r="DU7" s="57">
        <v>3.4</v>
      </c>
      <c r="DV7" s="57">
        <v>3.56</v>
      </c>
      <c r="DW7" s="57">
        <v>3.46</v>
      </c>
      <c r="DX7" s="57">
        <v>3.28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0.71</v>
      </c>
      <c r="EF7" s="57">
        <v>0.19</v>
      </c>
      <c r="EG7" s="57">
        <v>0.06</v>
      </c>
      <c r="EH7" s="57">
        <v>0.13</v>
      </c>
      <c r="EI7" s="57">
        <v>0.02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138.19</v>
      </c>
      <c r="V11" s="64">
        <f>IF(U6="-",NA(),U6)</f>
        <v>140.59</v>
      </c>
      <c r="W11" s="64">
        <f>IF(V6="-",NA(),V6)</f>
        <v>144.62</v>
      </c>
      <c r="X11" s="64">
        <f>IF(W6="-",NA(),W6)</f>
        <v>155.07</v>
      </c>
      <c r="Y11" s="64">
        <f>IF(X6="-",NA(),X6)</f>
        <v>157.65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154.12</v>
      </c>
      <c r="AR11" s="64">
        <f>IF(AQ6="-",NA(),AQ6)</f>
        <v>143.1</v>
      </c>
      <c r="AS11" s="64">
        <f>IF(AR6="-",NA(),AR6)</f>
        <v>133.54</v>
      </c>
      <c r="AT11" s="64">
        <f>IF(AS6="-",NA(),AS6)</f>
        <v>124.29</v>
      </c>
      <c r="AU11" s="64">
        <f>IF(AT6="-",NA(),AT6)</f>
        <v>114.78</v>
      </c>
      <c r="BA11" s="63" t="s">
        <v>23</v>
      </c>
      <c r="BB11" s="64">
        <f>IF(BA6="-",NA(),BA6)</f>
        <v>1008.97</v>
      </c>
      <c r="BC11" s="64">
        <f>IF(BB6="-",NA(),BB6)</f>
        <v>945.84</v>
      </c>
      <c r="BD11" s="64">
        <f>IF(BC6="-",NA(),BC6)</f>
        <v>880.96</v>
      </c>
      <c r="BE11" s="64">
        <f>IF(BD6="-",NA(),BD6)</f>
        <v>806.31</v>
      </c>
      <c r="BF11" s="64">
        <f>IF(BE6="-",NA(),BE6)</f>
        <v>731.08</v>
      </c>
      <c r="BL11" s="63" t="s">
        <v>23</v>
      </c>
      <c r="BM11" s="64">
        <f>IF(BL6="-",NA(),BL6)</f>
        <v>147.91</v>
      </c>
      <c r="BN11" s="64">
        <f>IF(BM6="-",NA(),BM6)</f>
        <v>151.13</v>
      </c>
      <c r="BO11" s="64">
        <f>IF(BN6="-",NA(),BN6)</f>
        <v>157.46</v>
      </c>
      <c r="BP11" s="64">
        <f>IF(BO6="-",NA(),BO6)</f>
        <v>161.61000000000001</v>
      </c>
      <c r="BQ11" s="64">
        <f>IF(BP6="-",NA(),BP6)</f>
        <v>165.03</v>
      </c>
      <c r="BW11" s="63" t="s">
        <v>23</v>
      </c>
      <c r="BX11" s="64">
        <f>IF(BW6="-",NA(),BW6)</f>
        <v>21.77</v>
      </c>
      <c r="BY11" s="64">
        <f>IF(BX6="-",NA(),BX6)</f>
        <v>21.08</v>
      </c>
      <c r="BZ11" s="64">
        <f>IF(BY6="-",NA(),BY6)</f>
        <v>20</v>
      </c>
      <c r="CA11" s="64">
        <f>IF(BZ6="-",NA(),BZ6)</f>
        <v>19.41</v>
      </c>
      <c r="CB11" s="64">
        <f>IF(CA6="-",NA(),CA6)</f>
        <v>18.89</v>
      </c>
      <c r="CH11" s="63" t="s">
        <v>23</v>
      </c>
      <c r="CI11" s="64">
        <f>IF(CH6="-",NA(),CH6)</f>
        <v>8.33</v>
      </c>
      <c r="CJ11" s="64">
        <f>IF(CI6="-",NA(),CI6)</f>
        <v>6.93</v>
      </c>
      <c r="CK11" s="64">
        <f>IF(CJ6="-",NA(),CJ6)</f>
        <v>5.53</v>
      </c>
      <c r="CL11" s="64">
        <f>IF(CK6="-",NA(),CK6)</f>
        <v>4.2</v>
      </c>
      <c r="CM11" s="64">
        <f>IF(CL6="-",NA(),CL6)</f>
        <v>2.8</v>
      </c>
      <c r="CS11" s="63" t="s">
        <v>23</v>
      </c>
      <c r="CT11" s="64">
        <f>IF(CS6="-",NA(),CS6)</f>
        <v>100</v>
      </c>
      <c r="CU11" s="64">
        <f>IF(CT6="-",NA(),CT6)</f>
        <v>100</v>
      </c>
      <c r="CV11" s="64">
        <f>IF(CU6="-",NA(),CU6)</f>
        <v>100</v>
      </c>
      <c r="CW11" s="64">
        <f>IF(CV6="-",NA(),CV6)</f>
        <v>100</v>
      </c>
      <c r="CX11" s="64">
        <f>IF(CW6="-",NA(),CW6)</f>
        <v>100</v>
      </c>
      <c r="DD11" s="63" t="s">
        <v>23</v>
      </c>
      <c r="DE11" s="64">
        <f>IF(DD6="-",NA(),DD6)</f>
        <v>47.74</v>
      </c>
      <c r="DF11" s="64">
        <f>IF(DE6="-",NA(),DE6)</f>
        <v>49.96</v>
      </c>
      <c r="DG11" s="64">
        <f>IF(DF6="-",NA(),DF6)</f>
        <v>52.17</v>
      </c>
      <c r="DH11" s="64">
        <f>IF(DG6="-",NA(),DG6)</f>
        <v>53.89</v>
      </c>
      <c r="DI11" s="64">
        <f>IF(DH6="-",NA(),DH6)</f>
        <v>55.61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113.67</v>
      </c>
      <c r="Y12" s="64">
        <f>IF(AC6="-",NA(),AC6)</f>
        <v>110.79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118.97</v>
      </c>
      <c r="AJ12" s="64">
        <f t="shared" si="10"/>
        <v>121.15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730.25</v>
      </c>
      <c r="AU12" s="64">
        <f t="shared" si="11"/>
        <v>868.31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514.66</v>
      </c>
      <c r="BF12" s="64">
        <f t="shared" si="12"/>
        <v>504.81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95.99</v>
      </c>
      <c r="BQ12" s="64">
        <f t="shared" si="13"/>
        <v>94.91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44.55</v>
      </c>
      <c r="CB12" s="64">
        <f t="shared" si="14"/>
        <v>47.36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35.24</v>
      </c>
      <c r="CM12" s="64">
        <f t="shared" si="15"/>
        <v>35.22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50.28</v>
      </c>
      <c r="CX12" s="64">
        <f t="shared" si="16"/>
        <v>51.42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53.4</v>
      </c>
      <c r="DI12" s="64">
        <f t="shared" si="17"/>
        <v>53.49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3.46</v>
      </c>
      <c r="DT12" s="64">
        <f t="shared" si="18"/>
        <v>3.28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0.13</v>
      </c>
      <c r="EE12" s="64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2020-01-27T05:47:14Z</cp:lastPrinted>
  <dcterms:created xsi:type="dcterms:W3CDTF">2019-12-05T07:47:34Z</dcterms:created>
  <dcterms:modified xsi:type="dcterms:W3CDTF">2020-01-27T05:51:56Z</dcterms:modified>
  <cp:category/>
</cp:coreProperties>
</file>